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Granty 2020" sheetId="1" r:id="rId4"/>
  </sheets>
</workbook>
</file>

<file path=xl/sharedStrings.xml><?xml version="1.0" encoding="utf-8"?>
<sst xmlns="http://schemas.openxmlformats.org/spreadsheetml/2006/main" uniqueCount="48">
  <si>
    <t>Žadatelé</t>
  </si>
  <si>
    <t>Název organizace</t>
  </si>
  <si>
    <t>Název projektu</t>
  </si>
  <si>
    <t>Členská základna</t>
  </si>
  <si>
    <t>0-15 let</t>
  </si>
  <si>
    <t>Procento 0-15 let</t>
  </si>
  <si>
    <t>Celkový náklad projektu</t>
  </si>
  <si>
    <t xml:space="preserve">Požadovaná dotace </t>
  </si>
  <si>
    <t>Procento dotace z celk. nákladů</t>
  </si>
  <si>
    <t>Novotný</t>
  </si>
  <si>
    <t>Vrtalová</t>
  </si>
  <si>
    <t>Ondryáš</t>
  </si>
  <si>
    <t>Makový</t>
  </si>
  <si>
    <t>Štefek</t>
  </si>
  <si>
    <t>Dorotíková</t>
  </si>
  <si>
    <t>Kopřivová</t>
  </si>
  <si>
    <t>Gajdušek</t>
  </si>
  <si>
    <t>Kačer</t>
  </si>
  <si>
    <t>Horák</t>
  </si>
  <si>
    <t>Střalka</t>
  </si>
  <si>
    <t>Přidělená dotace</t>
  </si>
  <si>
    <t>Muzeum Novojičínska</t>
  </si>
  <si>
    <t>Akce MNJ v roce 2021</t>
  </si>
  <si>
    <t>Klub Seniorů Trojanovice pod Javorníkem</t>
  </si>
  <si>
    <t>MDŽ + ocenění “Kácení máje” Tématický zájezd</t>
  </si>
  <si>
    <t>JK Trojanovice</t>
  </si>
  <si>
    <t>Účast mládeže na jezdeckém poháru v rámci ČR + MČR pony + zkoušky ZZVJ mladých jezdců + Lead Rein</t>
  </si>
  <si>
    <t>Na Trojanovské pasece</t>
  </si>
  <si>
    <t>Festival Paseka</t>
  </si>
  <si>
    <t>ČSV z.s.</t>
  </si>
  <si>
    <t>1. Vyšetření vzorků měli ze včel na MVP, 2. Použití organických kyselin v léčbě varroázy</t>
  </si>
  <si>
    <t>Stáj Bonanza Trojanovice z.s.</t>
  </si>
  <si>
    <t>Podpora zájmové činnosti dětí v roce 2021</t>
  </si>
  <si>
    <t>SDH Trojanovice</t>
  </si>
  <si>
    <t>Celoroční sportovně-vzdělávací činnost mladých hasičů</t>
  </si>
  <si>
    <t>FK Trojanovice I.</t>
  </si>
  <si>
    <t>Činnost sportovní organizace</t>
  </si>
  <si>
    <t>Julie Rampírová</t>
  </si>
  <si>
    <t>Český, evropský a světový pohár ve skialpinismu</t>
  </si>
  <si>
    <t>Tenisový klub na Dolině z.s.</t>
  </si>
  <si>
    <t>Tenisový klub pro závodní hráče</t>
  </si>
  <si>
    <t>MVDr. Petr Lehnert</t>
  </si>
  <si>
    <t>Tenisová akademie pro děti od 5 do 9 let</t>
  </si>
  <si>
    <t>Vojtěch Petr</t>
  </si>
  <si>
    <t>Individuální podpora závodního hráče tenisu</t>
  </si>
  <si>
    <t>Rytíři Valašského království z.s.</t>
  </si>
  <si>
    <t>Z Trojanovic kolem světa a zpět - cyklus zábavně vzdělávacích přednášek, výstav a besed</t>
  </si>
  <si>
    <t>V rozpočtu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</si>
</sst>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#,##0.00&quot; Kč&quot;"/>
    <numFmt numFmtId="60" formatCode="#,##0 [$Kč-405]"/>
    <numFmt numFmtId="61" formatCode="#,##0&quot; Kč&quot;"/>
    <numFmt numFmtId="62" formatCode="#,##0.00&quot; &quot;[$Kč-405];&quot;-&quot;#,##0.00&quot; &quot;[$Kč-405]"/>
  </numFmts>
  <fonts count="7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9"/>
      <color indexed="8"/>
      <name val="Arial"/>
    </font>
    <font>
      <sz val="9"/>
      <color indexed="8"/>
      <name val="Arial"/>
    </font>
    <font>
      <b val="1"/>
      <sz val="9"/>
      <color indexed="8"/>
      <name val="Times New Roman"/>
    </font>
    <font>
      <b val="1"/>
      <sz val="7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3" fillId="2" borderId="1" applyNumberFormat="0" applyFont="1" applyFill="1" applyBorder="1" applyAlignment="1" applyProtection="0">
      <alignment horizontal="center"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 wrapText="1"/>
    </xf>
    <xf numFmtId="49" fontId="3" fillId="2" borderId="1" applyNumberFormat="1" applyFont="1" applyFill="1" applyBorder="1" applyAlignment="1" applyProtection="0">
      <alignment horizontal="center" vertical="bottom" wrapText="1"/>
    </xf>
    <xf numFmtId="49" fontId="4" fillId="2" borderId="1" applyNumberFormat="1" applyFont="1" applyFill="1" applyBorder="1" applyAlignment="1" applyProtection="0">
      <alignment horizontal="left" vertical="center" wrapText="1"/>
    </xf>
    <xf numFmtId="0" fontId="4" fillId="2" borderId="1" applyNumberFormat="1" applyFont="1" applyFill="1" applyBorder="1" applyAlignment="1" applyProtection="0">
      <alignment horizontal="left" vertical="center" wrapText="1"/>
    </xf>
    <xf numFmtId="10" fontId="4" fillId="2" borderId="1" applyNumberFormat="1" applyFont="1" applyFill="1" applyBorder="1" applyAlignment="1" applyProtection="0">
      <alignment horizontal="center" vertical="center" wrapText="1"/>
    </xf>
    <xf numFmtId="59" fontId="4" fillId="2" borderId="1" applyNumberFormat="1" applyFont="1" applyFill="1" applyBorder="1" applyAlignment="1" applyProtection="0">
      <alignment horizontal="left" vertical="center" wrapText="1"/>
    </xf>
    <xf numFmtId="9" fontId="4" fillId="2" borderId="1" applyNumberFormat="1" applyFont="1" applyFill="1" applyBorder="1" applyAlignment="1" applyProtection="0">
      <alignment horizontal="left" vertical="center" wrapText="1"/>
    </xf>
    <xf numFmtId="60" fontId="5" fillId="2" borderId="1" applyNumberFormat="1" applyFont="1" applyFill="1" applyBorder="1" applyAlignment="1" applyProtection="0">
      <alignment horizontal="center" vertical="center" wrapText="1"/>
    </xf>
    <xf numFmtId="61" fontId="5" fillId="2" borderId="1" applyNumberFormat="1" applyFont="1" applyFill="1" applyBorder="1" applyAlignment="1" applyProtection="0">
      <alignment horizontal="center" vertical="center" wrapText="1"/>
    </xf>
    <xf numFmtId="0" fontId="4" fillId="2" borderId="1" applyNumberFormat="0" applyFont="1" applyFill="1" applyBorder="1" applyAlignment="1" applyProtection="0">
      <alignment horizontal="left" vertical="center" wrapText="1"/>
    </xf>
    <xf numFmtId="0" fontId="3" fillId="2" borderId="1" applyNumberFormat="0" applyFont="1" applyFill="1" applyBorder="1" applyAlignment="1" applyProtection="0">
      <alignment horizontal="center" vertical="center" wrapText="1"/>
    </xf>
    <xf numFmtId="9" fontId="3" fillId="2" borderId="1" applyNumberFormat="1" applyFont="1" applyFill="1" applyBorder="1" applyAlignment="1" applyProtection="0">
      <alignment horizontal="center" vertical="center" wrapText="1"/>
    </xf>
    <xf numFmtId="59" fontId="3" fillId="2" borderId="1" applyNumberFormat="1" applyFont="1" applyFill="1" applyBorder="1" applyAlignment="1" applyProtection="0">
      <alignment horizontal="center" vertical="center" wrapText="1"/>
    </xf>
    <xf numFmtId="61" fontId="6" fillId="2" borderId="1" applyNumberFormat="1" applyFont="1" applyFill="1" applyBorder="1" applyAlignment="1" applyProtection="0">
      <alignment horizontal="center" vertical="bottom"/>
    </xf>
    <xf numFmtId="61" fontId="6" fillId="2" borderId="1" applyNumberFormat="1" applyFont="1" applyFill="1" applyBorder="1" applyAlignment="1" applyProtection="0">
      <alignment horizontal="center" vertical="bottom" wrapText="1"/>
    </xf>
    <xf numFmtId="9" fontId="0" fillId="2" borderId="1" applyNumberFormat="1" applyFont="1" applyFill="1" applyBorder="1" applyAlignment="1" applyProtection="0">
      <alignment vertical="bottom"/>
    </xf>
    <xf numFmtId="59" fontId="0" fillId="2" borderId="1" applyNumberFormat="1" applyFont="1" applyFill="1" applyBorder="1" applyAlignment="1" applyProtection="0">
      <alignment vertical="bottom"/>
    </xf>
    <xf numFmtId="62" fontId="4" fillId="2" borderId="1" applyNumberFormat="1" applyFont="1" applyFill="1" applyBorder="1" applyAlignment="1" applyProtection="0">
      <alignment horizontal="right" vertical="bottom" wrapText="1"/>
    </xf>
    <xf numFmtId="49" fontId="3" fillId="3" borderId="1" applyNumberFormat="1" applyFont="1" applyFill="1" applyBorder="1" applyAlignment="1" applyProtection="0">
      <alignment vertical="bottom"/>
    </xf>
    <xf numFmtId="62" fontId="3" fillId="3" borderId="1" applyNumberFormat="1" applyFont="1" applyFill="1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c0c0c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T20"/>
  <sheetViews>
    <sheetView workbookViewId="0" showGridLines="0" defaultGridColor="1"/>
  </sheetViews>
  <sheetFormatPr defaultColWidth="8.83333" defaultRowHeight="12" customHeight="1" outlineLevelRow="0" outlineLevelCol="0"/>
  <cols>
    <col min="1" max="1" width="15.1719" style="1" customWidth="1"/>
    <col min="2" max="2" width="14" style="1" customWidth="1"/>
    <col min="3" max="3" width="9" style="1" customWidth="1"/>
    <col min="4" max="4" width="4.67188" style="1" customWidth="1"/>
    <col min="5" max="5" width="9.5" style="1" customWidth="1"/>
    <col min="6" max="6" width="13" style="1" customWidth="1"/>
    <col min="7" max="7" width="13.1719" style="1" customWidth="1"/>
    <col min="8" max="8" width="12.1719" style="1" customWidth="1"/>
    <col min="9" max="9" width="8.5" style="1" customWidth="1"/>
    <col min="10" max="10" width="8.35156" style="1" customWidth="1"/>
    <col min="11" max="11" width="10.3516" style="1" customWidth="1"/>
    <col min="12" max="19" width="9.17188" style="1" customWidth="1"/>
    <col min="20" max="20" width="9.35156" style="1" customWidth="1"/>
    <col min="21" max="16384" width="8.85156" style="1" customWidth="1"/>
  </cols>
  <sheetData>
    <row r="1" ht="22.9" customHeight="1">
      <c r="A1" t="s" s="2">
        <v>0</v>
      </c>
      <c r="B1" s="3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</row>
    <row r="2" ht="8" customHeight="1">
      <c r="A2" s="3"/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</row>
    <row r="3" ht="38.65" customHeight="1">
      <c r="A3" t="s" s="6">
        <v>1</v>
      </c>
      <c r="B3" t="s" s="6">
        <v>2</v>
      </c>
      <c r="C3" t="s" s="6">
        <v>3</v>
      </c>
      <c r="D3" t="s" s="6">
        <v>4</v>
      </c>
      <c r="E3" t="s" s="6">
        <v>5</v>
      </c>
      <c r="F3" t="s" s="6">
        <v>6</v>
      </c>
      <c r="G3" t="s" s="6">
        <v>7</v>
      </c>
      <c r="H3" t="s" s="6">
        <v>8</v>
      </c>
      <c r="I3" t="s" s="2">
        <v>9</v>
      </c>
      <c r="J3" t="s" s="2">
        <v>10</v>
      </c>
      <c r="K3" t="s" s="2">
        <v>11</v>
      </c>
      <c r="L3" t="s" s="2">
        <v>12</v>
      </c>
      <c r="M3" t="s" s="2">
        <v>13</v>
      </c>
      <c r="N3" t="s" s="2">
        <v>14</v>
      </c>
      <c r="O3" t="s" s="2">
        <v>15</v>
      </c>
      <c r="P3" t="s" s="2">
        <v>16</v>
      </c>
      <c r="Q3" t="s" s="2">
        <v>17</v>
      </c>
      <c r="R3" t="s" s="2">
        <v>18</v>
      </c>
      <c r="S3" t="s" s="2">
        <v>19</v>
      </c>
      <c r="T3" t="s" s="6">
        <v>20</v>
      </c>
    </row>
    <row r="4" ht="22.7" customHeight="1">
      <c r="A4" t="s" s="7">
        <v>21</v>
      </c>
      <c r="B4" t="s" s="7">
        <v>22</v>
      </c>
      <c r="C4" s="8">
        <v>0</v>
      </c>
      <c r="D4" s="8">
        <v>0</v>
      </c>
      <c r="E4" s="9"/>
      <c r="F4" s="10">
        <v>45000</v>
      </c>
      <c r="G4" s="10">
        <v>11000</v>
      </c>
      <c r="H4" s="11">
        <f>(G4/F4)</f>
        <v>0.244444444444444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3">
        <f>SUM(I4:S4)/11</f>
        <v>0</v>
      </c>
    </row>
    <row r="5" ht="32.7" customHeight="1">
      <c r="A5" t="s" s="7">
        <v>23</v>
      </c>
      <c r="B5" t="s" s="7">
        <v>24</v>
      </c>
      <c r="C5" s="8">
        <v>30</v>
      </c>
      <c r="D5" s="8">
        <v>0</v>
      </c>
      <c r="E5" s="9">
        <f>D5/C5</f>
        <v>0</v>
      </c>
      <c r="F5" s="10">
        <v>21000</v>
      </c>
      <c r="G5" s="10">
        <v>21000</v>
      </c>
      <c r="H5" s="11">
        <f>(G5/F5)</f>
        <v>1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3">
        <f>SUM(I5:S5)/11</f>
        <v>0</v>
      </c>
    </row>
    <row r="6" ht="62.7" customHeight="1">
      <c r="A6" t="s" s="7">
        <v>25</v>
      </c>
      <c r="B6" t="s" s="7">
        <v>26</v>
      </c>
      <c r="C6" s="8">
        <v>30</v>
      </c>
      <c r="D6" s="8">
        <v>17</v>
      </c>
      <c r="E6" s="9">
        <f>D6/C6</f>
        <v>0.566666666666667</v>
      </c>
      <c r="F6" s="10">
        <v>302600</v>
      </c>
      <c r="G6" s="10">
        <v>60000</v>
      </c>
      <c r="H6" s="11">
        <f>(G6/F6)</f>
        <v>0.198281559814937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3">
        <f>SUM(I6:S6)/11</f>
        <v>0</v>
      </c>
    </row>
    <row r="7" ht="22.7" customHeight="1">
      <c r="A7" t="s" s="7">
        <v>27</v>
      </c>
      <c r="B7" t="s" s="7">
        <v>28</v>
      </c>
      <c r="C7" s="8">
        <v>82</v>
      </c>
      <c r="D7" s="8">
        <v>32</v>
      </c>
      <c r="E7" s="9">
        <f>D7/C7</f>
        <v>0.390243902439024</v>
      </c>
      <c r="F7" s="10">
        <v>85000</v>
      </c>
      <c r="G7" s="10">
        <v>35000</v>
      </c>
      <c r="H7" s="11">
        <f>(G7/F7)</f>
        <v>0.411764705882353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3">
        <f>SUM(I7:S7)/11</f>
        <v>0</v>
      </c>
    </row>
    <row r="8" ht="52.7" customHeight="1">
      <c r="A8" t="s" s="7">
        <v>29</v>
      </c>
      <c r="B8" t="s" s="7">
        <v>30</v>
      </c>
      <c r="C8" s="8">
        <v>69</v>
      </c>
      <c r="D8" s="8">
        <v>0</v>
      </c>
      <c r="E8" s="9">
        <f>D8/C8</f>
        <v>0</v>
      </c>
      <c r="F8" s="10">
        <v>6000</v>
      </c>
      <c r="G8" s="10">
        <v>5000</v>
      </c>
      <c r="H8" s="11">
        <f>(G8/F8)</f>
        <v>0.833333333333333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3">
        <f>SUM(I8:S8)/11</f>
        <v>0</v>
      </c>
    </row>
    <row r="9" ht="32.7" customHeight="1">
      <c r="A9" t="s" s="7">
        <v>31</v>
      </c>
      <c r="B9" t="s" s="7">
        <v>32</v>
      </c>
      <c r="C9" s="8">
        <v>30</v>
      </c>
      <c r="D9" s="8">
        <v>21</v>
      </c>
      <c r="E9" s="9">
        <f>D9/C9</f>
        <v>0.7</v>
      </c>
      <c r="F9" s="10">
        <v>100000</v>
      </c>
      <c r="G9" s="10">
        <v>30000</v>
      </c>
      <c r="H9" s="11">
        <f>(G9/F9)</f>
        <v>0.3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3">
        <f>SUM(I9:S9)/11</f>
        <v>0</v>
      </c>
    </row>
    <row r="10" ht="42.7" customHeight="1">
      <c r="A10" t="s" s="7">
        <v>33</v>
      </c>
      <c r="B10" t="s" s="7">
        <v>34</v>
      </c>
      <c r="C10" s="8">
        <v>94</v>
      </c>
      <c r="D10" s="8">
        <v>29</v>
      </c>
      <c r="E10" s="9">
        <f>D10/C10</f>
        <v>0.308510638297872</v>
      </c>
      <c r="F10" s="10">
        <v>60000</v>
      </c>
      <c r="G10" s="10">
        <v>50000</v>
      </c>
      <c r="H10" s="11">
        <f>(G10/F10)</f>
        <v>0.833333333333333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3">
        <f>SUM(I10:S10)/11</f>
        <v>0</v>
      </c>
    </row>
    <row r="11" ht="22.7" customHeight="1">
      <c r="A11" t="s" s="7">
        <v>35</v>
      </c>
      <c r="B11" t="s" s="7">
        <v>36</v>
      </c>
      <c r="C11" s="8">
        <v>62</v>
      </c>
      <c r="D11" s="8">
        <v>12</v>
      </c>
      <c r="E11" s="9">
        <f>D11/C11</f>
        <v>0.193548387096774</v>
      </c>
      <c r="F11" s="10">
        <v>149000</v>
      </c>
      <c r="G11" s="10">
        <v>92000</v>
      </c>
      <c r="H11" s="11">
        <f>(G11/F11)</f>
        <v>0.61744966442953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3">
        <f>SUM(I11:S11)/11</f>
        <v>0</v>
      </c>
    </row>
    <row r="12" ht="32.7" customHeight="1">
      <c r="A12" t="s" s="7">
        <v>37</v>
      </c>
      <c r="B12" t="s" s="7">
        <v>38</v>
      </c>
      <c r="C12" s="14"/>
      <c r="D12" s="14"/>
      <c r="E12" s="9"/>
      <c r="F12" s="10">
        <v>58000</v>
      </c>
      <c r="G12" s="10">
        <v>28000</v>
      </c>
      <c r="H12" s="11">
        <f>(G12/F12)</f>
        <v>0.482758620689655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">
        <f>SUM(I12:S12)/11</f>
        <v>0</v>
      </c>
    </row>
    <row r="13" ht="22.7" customHeight="1">
      <c r="A13" t="s" s="7">
        <v>39</v>
      </c>
      <c r="B13" t="s" s="7">
        <v>40</v>
      </c>
      <c r="C13" s="8">
        <v>45</v>
      </c>
      <c r="D13" s="8">
        <v>40</v>
      </c>
      <c r="E13" s="9">
        <f>D13/C13</f>
        <v>0.888888888888889</v>
      </c>
      <c r="F13" s="10">
        <v>1478400</v>
      </c>
      <c r="G13" s="10">
        <v>221760</v>
      </c>
      <c r="H13" s="11">
        <f>(G13/F13)</f>
        <v>0.15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3">
        <f>SUM(I13:S13)/11</f>
        <v>0</v>
      </c>
    </row>
    <row r="14" ht="32.7" customHeight="1">
      <c r="A14" t="s" s="7">
        <v>41</v>
      </c>
      <c r="B14" t="s" s="7">
        <v>42</v>
      </c>
      <c r="C14" s="8">
        <v>42</v>
      </c>
      <c r="D14" s="8">
        <v>42</v>
      </c>
      <c r="E14" s="9">
        <f>D14/C14</f>
        <v>1</v>
      </c>
      <c r="F14" s="10">
        <v>406560</v>
      </c>
      <c r="G14" s="10">
        <v>81312</v>
      </c>
      <c r="H14" s="11">
        <f>(G14/F14)</f>
        <v>0.2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3">
        <f>SUM(I14:S14)/11</f>
        <v>0</v>
      </c>
    </row>
    <row r="15" ht="32.7" customHeight="1">
      <c r="A15" t="s" s="7">
        <v>43</v>
      </c>
      <c r="B15" t="s" s="7">
        <v>44</v>
      </c>
      <c r="C15" s="14"/>
      <c r="D15" s="14"/>
      <c r="E15" s="9"/>
      <c r="F15" s="10">
        <v>246000</v>
      </c>
      <c r="G15" s="10">
        <v>80000</v>
      </c>
      <c r="H15" s="11">
        <f>(G15/F15)</f>
        <v>0.32520325203252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3">
        <f>SUM(I15:S15)/11</f>
        <v>0</v>
      </c>
    </row>
    <row r="16" ht="62.7" customHeight="1">
      <c r="A16" t="s" s="7">
        <v>45</v>
      </c>
      <c r="B16" t="s" s="7">
        <v>46</v>
      </c>
      <c r="C16" s="8">
        <v>40</v>
      </c>
      <c r="D16" s="8">
        <v>0</v>
      </c>
      <c r="E16" s="9">
        <f>D16/C16</f>
        <v>0</v>
      </c>
      <c r="F16" s="10">
        <v>100000</v>
      </c>
      <c r="G16" s="10">
        <v>50000</v>
      </c>
      <c r="H16" s="11">
        <f>(G16/F16)</f>
        <v>0.5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3">
        <f>SUM(I16:S16)/11</f>
        <v>0</v>
      </c>
    </row>
    <row r="17" ht="12.7" customHeight="1">
      <c r="A17" s="15"/>
      <c r="B17" s="15"/>
      <c r="C17" s="15"/>
      <c r="D17" s="15"/>
      <c r="E17" s="16"/>
      <c r="F17" s="17">
        <f>SUM(F4:F16)</f>
        <v>3057560</v>
      </c>
      <c r="G17" s="17">
        <f>SUM(G4:G16)</f>
        <v>765072</v>
      </c>
      <c r="H17" s="16">
        <f>(G17/F17)</f>
        <v>0.250223053676788</v>
      </c>
      <c r="I17" s="18">
        <f>B20-SUM(I4:I16)</f>
        <v>500000</v>
      </c>
      <c r="J17" s="18">
        <f>B20-SUM(J4:J16)</f>
        <v>500000</v>
      </c>
      <c r="K17" s="18">
        <f>B20-SUM(K4:K16)</f>
        <v>500000</v>
      </c>
      <c r="L17" s="18">
        <f>B20-SUM(L4:L16)</f>
        <v>500000</v>
      </c>
      <c r="M17" s="18">
        <f>B20-SUM(M4:M16)</f>
        <v>500000</v>
      </c>
      <c r="N17" s="18">
        <f>B20-SUM(N4:N16)</f>
        <v>500000</v>
      </c>
      <c r="O17" s="18">
        <f>B20-SUM(O4:O16)</f>
        <v>500000</v>
      </c>
      <c r="P17" s="18">
        <f>B20-SUM(P4:P16)</f>
        <v>500000</v>
      </c>
      <c r="Q17" s="18">
        <f>B20-SUM(Q4:Q16)</f>
        <v>500000</v>
      </c>
      <c r="R17" s="18">
        <f>B20-SUM(R4:R16)</f>
        <v>500000</v>
      </c>
      <c r="S17" s="18">
        <f>B20-SUM(S4:S16)</f>
        <v>500000</v>
      </c>
      <c r="T17" s="19">
        <f>B20-SUM(T4:T16)</f>
        <v>500000</v>
      </c>
    </row>
    <row r="18" ht="13.65" customHeight="1">
      <c r="A18" s="4"/>
      <c r="B18" s="4"/>
      <c r="C18" s="4"/>
      <c r="D18" s="4"/>
      <c r="E18" s="20"/>
      <c r="F18" s="21"/>
      <c r="G18" s="21"/>
      <c r="H18" s="20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5"/>
    </row>
    <row r="19" ht="13.65" customHeight="1">
      <c r="A19" s="5"/>
      <c r="B19" s="22"/>
      <c r="C19" s="4"/>
      <c r="D19" s="4"/>
      <c r="E19" s="20"/>
      <c r="F19" s="21"/>
      <c r="G19" s="21"/>
      <c r="H19" s="20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5"/>
    </row>
    <row r="20" ht="13.65" customHeight="1">
      <c r="A20" t="s" s="23">
        <v>47</v>
      </c>
      <c r="B20" s="24">
        <v>500000</v>
      </c>
      <c r="C20" s="4"/>
      <c r="D20" s="4"/>
      <c r="E20" s="20"/>
      <c r="F20" s="21"/>
      <c r="G20" s="21"/>
      <c r="H20" s="20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5"/>
    </row>
  </sheetData>
  <mergeCells count="1">
    <mergeCell ref="A1:H1"/>
  </mergeCells>
  <conditionalFormatting sqref="B19:B20">
    <cfRule type="cellIs" dxfId="0" priority="1" operator="lessThan" stopIfTrue="1">
      <formula>0</formula>
    </cfRule>
  </conditionalFormatting>
  <pageMargins left="0.19685" right="0.19685" top="0.19685" bottom="0.19685" header="0.511811" footer="0.511811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